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lija\OneDrive - Vilnius University\Straipsniai\Straipsniai savi\Plauciu mikrobiomas\"/>
    </mc:Choice>
  </mc:AlternateContent>
  <bookViews>
    <workbookView xWindow="0" yWindow="0" windowWidth="17472" windowHeight="8340"/>
  </bookViews>
  <sheets>
    <sheet name="Sheet1" sheetId="1" r:id="rId1"/>
  </sheets>
  <calcPr calcId="152511" iterateDelta="1E-4"/>
</workbook>
</file>

<file path=xl/calcChain.xml><?xml version="1.0" encoding="utf-8"?>
<calcChain xmlns="http://schemas.openxmlformats.org/spreadsheetml/2006/main">
  <c r="Q57" i="1" l="1"/>
  <c r="P57" i="1"/>
  <c r="O57" i="1"/>
  <c r="N57" i="1"/>
  <c r="M57" i="1"/>
  <c r="L57" i="1"/>
  <c r="K57" i="1"/>
  <c r="J57" i="1"/>
  <c r="I57" i="1"/>
  <c r="G57" i="1"/>
  <c r="F57" i="1"/>
  <c r="E57" i="1"/>
  <c r="C57" i="1"/>
  <c r="Q56" i="1"/>
  <c r="P56" i="1"/>
  <c r="O56" i="1"/>
  <c r="N56" i="1"/>
  <c r="M56" i="1"/>
  <c r="L56" i="1"/>
  <c r="K56" i="1"/>
  <c r="J56" i="1"/>
  <c r="I56" i="1"/>
  <c r="G56" i="1"/>
  <c r="F56" i="1"/>
  <c r="E56" i="1"/>
  <c r="C56" i="1"/>
  <c r="Q55" i="1"/>
  <c r="P55" i="1"/>
  <c r="O55" i="1"/>
  <c r="N55" i="1"/>
  <c r="M55" i="1"/>
  <c r="L55" i="1"/>
  <c r="K55" i="1"/>
  <c r="J55" i="1"/>
  <c r="I55" i="1"/>
  <c r="G55" i="1"/>
  <c r="F55" i="1"/>
  <c r="E55" i="1"/>
  <c r="C55" i="1"/>
  <c r="Q54" i="1"/>
  <c r="P54" i="1"/>
  <c r="O54" i="1"/>
  <c r="N54" i="1"/>
  <c r="M54" i="1"/>
  <c r="L54" i="1"/>
  <c r="K54" i="1"/>
  <c r="J54" i="1"/>
  <c r="I54" i="1"/>
  <c r="G54" i="1"/>
  <c r="F54" i="1"/>
  <c r="E54" i="1"/>
  <c r="C54" i="1"/>
  <c r="Q53" i="1"/>
  <c r="P53" i="1"/>
  <c r="O53" i="1"/>
  <c r="N53" i="1"/>
  <c r="M53" i="1"/>
  <c r="L53" i="1"/>
  <c r="K53" i="1"/>
  <c r="J53" i="1"/>
  <c r="I53" i="1"/>
  <c r="G53" i="1"/>
  <c r="F53" i="1"/>
  <c r="E53" i="1"/>
  <c r="C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56" i="1" s="1"/>
  <c r="H6" i="1"/>
  <c r="H54" i="1" s="1"/>
  <c r="H53" i="1" l="1"/>
  <c r="H57" i="1"/>
  <c r="H55" i="1"/>
</calcChain>
</file>

<file path=xl/sharedStrings.xml><?xml version="1.0" encoding="utf-8"?>
<sst xmlns="http://schemas.openxmlformats.org/spreadsheetml/2006/main" count="279" uniqueCount="90">
  <si>
    <t>Patient code</t>
  </si>
  <si>
    <t>Gender</t>
  </si>
  <si>
    <t>Age, years</t>
  </si>
  <si>
    <t>Smoking</t>
  </si>
  <si>
    <t>BMI, kg/m2</t>
  </si>
  <si>
    <t>Disease duration, years</t>
  </si>
  <si>
    <t>Antibiotic courses</t>
  </si>
  <si>
    <t>Antibiotic courses/year</t>
  </si>
  <si>
    <t>FEV1%</t>
  </si>
  <si>
    <t>FVC%</t>
  </si>
  <si>
    <t>FEV1/FVC%</t>
  </si>
  <si>
    <t>DLCO%</t>
  </si>
  <si>
    <t>Lung segments afffected</t>
  </si>
  <si>
    <t>Hospitalization number in last 2 years</t>
  </si>
  <si>
    <t>Exacerbation number in last year</t>
  </si>
  <si>
    <t>MRC</t>
  </si>
  <si>
    <t>Sverity index*</t>
  </si>
  <si>
    <t>Sample type</t>
  </si>
  <si>
    <t>Microbiome composition cluster number</t>
  </si>
  <si>
    <t>Dominant species</t>
  </si>
  <si>
    <t>BE_230124_V</t>
  </si>
  <si>
    <t>male</t>
  </si>
  <si>
    <t>Yes</t>
  </si>
  <si>
    <t>n/d</t>
  </si>
  <si>
    <t>Aspirate</t>
  </si>
  <si>
    <t>BE_211105_M</t>
  </si>
  <si>
    <t>female</t>
  </si>
  <si>
    <t>No</t>
  </si>
  <si>
    <t>BE_211214_M</t>
  </si>
  <si>
    <t>BE_220428_V</t>
  </si>
  <si>
    <t>BAL</t>
  </si>
  <si>
    <t>BE_220524_V</t>
  </si>
  <si>
    <t>Not anymore</t>
  </si>
  <si>
    <t>BE_221206_M</t>
  </si>
  <si>
    <t>BE_221207_M</t>
  </si>
  <si>
    <t>BE_230116_M</t>
  </si>
  <si>
    <t>BE_230214_V</t>
  </si>
  <si>
    <t>BE_230301_V</t>
  </si>
  <si>
    <t>BE_221124_M</t>
  </si>
  <si>
    <t>BE_230105_M</t>
  </si>
  <si>
    <t>BE_220112_V</t>
  </si>
  <si>
    <t>BE_221114_V</t>
  </si>
  <si>
    <t>BE_221031_M</t>
  </si>
  <si>
    <t>BE_230130_M</t>
  </si>
  <si>
    <t>BE_221012_M</t>
  </si>
  <si>
    <t>BE_220329_M</t>
  </si>
  <si>
    <t>BE_220530_M</t>
  </si>
  <si>
    <t>BE_221109_V</t>
  </si>
  <si>
    <t>BE_221121_V</t>
  </si>
  <si>
    <t>BE_221122_M</t>
  </si>
  <si>
    <t>BE_221130_M</t>
  </si>
  <si>
    <t>BE_221214_V</t>
  </si>
  <si>
    <t>BE_221215_M</t>
  </si>
  <si>
    <t>BE_210608_M</t>
  </si>
  <si>
    <t>BE_211125_V</t>
  </si>
  <si>
    <t>Haemophilus influenzae</t>
  </si>
  <si>
    <t>BE_220523_M</t>
  </si>
  <si>
    <t>BE_221031_V</t>
  </si>
  <si>
    <t>BE_221116_M</t>
  </si>
  <si>
    <t>BE_221123_M</t>
  </si>
  <si>
    <t>BE_221124_V</t>
  </si>
  <si>
    <t>BE_230221_M</t>
  </si>
  <si>
    <t>BE_230228_M</t>
  </si>
  <si>
    <t>BE_210630_M</t>
  </si>
  <si>
    <t>Pseudomonas stutzeri</t>
  </si>
  <si>
    <t>BE_230125_M</t>
  </si>
  <si>
    <t>BE_211111_M</t>
  </si>
  <si>
    <t>Escherichia coli</t>
  </si>
  <si>
    <t>BE_210909_M</t>
  </si>
  <si>
    <t>Pseudomonas aeruginosa</t>
  </si>
  <si>
    <t>BE_211109_M</t>
  </si>
  <si>
    <t>BE_220110_M</t>
  </si>
  <si>
    <t>BE_221117_V</t>
  </si>
  <si>
    <t>BE_230109_M</t>
  </si>
  <si>
    <t>BE_221205_V</t>
  </si>
  <si>
    <t>BE_230124_M</t>
  </si>
  <si>
    <t>BE_220524_M</t>
  </si>
  <si>
    <t>Cronobacter skazakii</t>
  </si>
  <si>
    <t>BE_221103_M</t>
  </si>
  <si>
    <t>Klebsiella pneumoniae</t>
  </si>
  <si>
    <t>BE_221107_V</t>
  </si>
  <si>
    <t>Average</t>
  </si>
  <si>
    <t>SD</t>
  </si>
  <si>
    <t>Median</t>
  </si>
  <si>
    <t>Range MIN</t>
  </si>
  <si>
    <t>Range MAX</t>
  </si>
  <si>
    <r>
      <rPr>
        <b/>
        <sz val="10"/>
        <color rgb="FF000000"/>
        <rFont val="Arial"/>
        <family val="2"/>
        <scheme val="minor"/>
      </rPr>
      <t>Insights into respiratory microbiome composition and systemic inflammatory biomarkers of bronchiectasis patients</t>
    </r>
    <r>
      <rPr>
        <sz val="10"/>
        <color rgb="FF000000"/>
        <rFont val="Arial"/>
        <family val="2"/>
        <scheme val="minor"/>
      </rPr>
      <t xml:space="preserve">
</t>
    </r>
  </si>
  <si>
    <t>A. Konovalovas, J. Armalytė1 L. Klimkaitė, T. Liveikis, B. Jonaitytė, E. Danila, D.a Bironaitė, D. Mieliauskaitė, E. Bagdonas, R. Aldonytė</t>
  </si>
  <si>
    <r>
      <t xml:space="preserve">* calculated according Costa, J. C., Machado, J. N., Ferreira, C., Gama, J., &amp; Rodrigues, C. (2018). The Bronchiectasis Severity Index and FACED score for assessment of the severity of bronchiectasis. Pulmonology, 24(3), 149–154. </t>
    </r>
    <r>
      <rPr>
        <u/>
        <sz val="10"/>
        <color rgb="FF1155CC"/>
        <rFont val="Arial"/>
        <family val="2"/>
        <scheme val="minor"/>
      </rPr>
      <t>https://doi.org/10.1016/j.rppnen.2017.08.009</t>
    </r>
  </si>
  <si>
    <r>
      <t xml:space="preserve">Supplementary Table 1. </t>
    </r>
    <r>
      <rPr>
        <sz val="10"/>
        <color rgb="FF000000"/>
        <rFont val="Arial"/>
        <family val="2"/>
        <scheme val="minor"/>
      </rPr>
      <t>Health metrics, sample types and attibution to microbiome composition clusters of study participants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</si>
</sst>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rgb="FF000000"/>
      <name val="Arial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u/>
      <sz val="10"/>
      <color rgb="FF1155CC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164" fontId="1" fillId="0" borderId="0" xfId="0" applyNumberFormat="1" applyFont="1" applyAlignment="1"/>
    <xf numFmtId="164" fontId="2" fillId="0" borderId="0" xfId="0" applyNumberFormat="1" applyFont="1"/>
    <xf numFmtId="164" fontId="1" fillId="0" borderId="0" xfId="0" applyNumberFormat="1" applyFont="1" applyAlignment="1"/>
    <xf numFmtId="0" fontId="3" fillId="0" borderId="0" xfId="0" applyFont="1" applyAlignment="1"/>
    <xf numFmtId="0" fontId="4" fillId="0" borderId="0" xfId="0" applyFont="1" applyAlignment="1"/>
    <xf numFmtId="164" fontId="1" fillId="0" borderId="0" xfId="0" applyNumberFormat="1" applyFont="1" applyBorder="1" applyAlignme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/>
    <xf numFmtId="4" fontId="1" fillId="0" borderId="0" xfId="0" applyNumberFormat="1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0" xfId="0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1016/j.rppnen.2017.08.0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80"/>
  <sheetViews>
    <sheetView tabSelected="1" workbookViewId="0">
      <pane xSplit="1" ySplit="5" topLeftCell="B6" activePane="bottomRight" state="frozen"/>
      <selection pane="topRight" activeCell="B1" sqref="B1"/>
      <selection pane="bottomLeft" activeCell="A2" sqref="A2"/>
      <selection pane="bottomRight" sqref="A1:XFD4"/>
    </sheetView>
  </sheetViews>
  <sheetFormatPr defaultColWidth="12.6640625" defaultRowHeight="15.75" customHeight="1" x14ac:dyDescent="0.25"/>
  <cols>
    <col min="19" max="19" width="16.77734375" customWidth="1"/>
    <col min="20" max="20" width="25.88671875" customWidth="1"/>
  </cols>
  <sheetData>
    <row r="1" spans="1:25" ht="15.6" customHeight="1" x14ac:dyDescent="0.25">
      <c r="A1" s="11" t="s">
        <v>86</v>
      </c>
    </row>
    <row r="2" spans="1:25" ht="15.6" customHeight="1" x14ac:dyDescent="0.25">
      <c r="A2" s="11" t="s">
        <v>87</v>
      </c>
    </row>
    <row r="3" spans="1:25" ht="15.6" customHeight="1" x14ac:dyDescent="0.25">
      <c r="A3" s="11"/>
    </row>
    <row r="4" spans="1:25" s="12" customFormat="1" ht="15.6" customHeight="1" thickBot="1" x14ac:dyDescent="0.3">
      <c r="A4" s="12" t="s">
        <v>89</v>
      </c>
    </row>
    <row r="5" spans="1:25" ht="46.2" customHeight="1" x14ac:dyDescent="0.3">
      <c r="A5" s="14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6</v>
      </c>
      <c r="H5" s="15" t="s">
        <v>7</v>
      </c>
      <c r="I5" s="15" t="s">
        <v>8</v>
      </c>
      <c r="J5" s="15" t="s">
        <v>9</v>
      </c>
      <c r="K5" s="15" t="s">
        <v>10</v>
      </c>
      <c r="L5" s="15" t="s">
        <v>11</v>
      </c>
      <c r="M5" s="15" t="s">
        <v>12</v>
      </c>
      <c r="N5" s="15" t="s">
        <v>13</v>
      </c>
      <c r="O5" s="15" t="s">
        <v>14</v>
      </c>
      <c r="P5" s="15" t="s">
        <v>15</v>
      </c>
      <c r="Q5" s="15" t="s">
        <v>16</v>
      </c>
      <c r="R5" s="15" t="s">
        <v>17</v>
      </c>
      <c r="S5" s="15" t="s">
        <v>18</v>
      </c>
      <c r="T5" s="16" t="s">
        <v>19</v>
      </c>
      <c r="U5" s="1"/>
      <c r="V5" s="1"/>
      <c r="W5" s="1"/>
      <c r="X5" s="1"/>
      <c r="Y5" s="1"/>
    </row>
    <row r="6" spans="1:25" ht="15.75" customHeight="1" x14ac:dyDescent="0.3">
      <c r="A6" s="17" t="s">
        <v>20</v>
      </c>
      <c r="B6" s="5" t="s">
        <v>21</v>
      </c>
      <c r="C6" s="2">
        <v>60</v>
      </c>
      <c r="D6" s="5" t="s">
        <v>22</v>
      </c>
      <c r="E6" s="3">
        <v>29</v>
      </c>
      <c r="F6" s="2">
        <v>6</v>
      </c>
      <c r="G6" s="2">
        <v>12</v>
      </c>
      <c r="H6" s="4">
        <f t="shared" ref="H6:H52" si="0">G6/F6</f>
        <v>2</v>
      </c>
      <c r="I6" s="2">
        <v>66</v>
      </c>
      <c r="J6" s="2">
        <v>103</v>
      </c>
      <c r="K6" s="2">
        <v>51</v>
      </c>
      <c r="L6" s="2" t="s">
        <v>23</v>
      </c>
      <c r="M6" s="2">
        <v>19</v>
      </c>
      <c r="N6" s="2">
        <v>0</v>
      </c>
      <c r="O6" s="2">
        <v>2</v>
      </c>
      <c r="P6" s="2">
        <v>3</v>
      </c>
      <c r="Q6" s="2">
        <v>5</v>
      </c>
      <c r="R6" s="5" t="s">
        <v>24</v>
      </c>
      <c r="S6" s="2">
        <v>1</v>
      </c>
      <c r="T6" s="18"/>
    </row>
    <row r="7" spans="1:25" ht="15.75" customHeight="1" x14ac:dyDescent="0.3">
      <c r="A7" s="17" t="s">
        <v>25</v>
      </c>
      <c r="B7" s="5" t="s">
        <v>26</v>
      </c>
      <c r="C7" s="2">
        <v>65</v>
      </c>
      <c r="D7" s="5" t="s">
        <v>27</v>
      </c>
      <c r="E7" s="3">
        <v>23.03</v>
      </c>
      <c r="F7" s="2">
        <v>5</v>
      </c>
      <c r="G7" s="2">
        <v>3</v>
      </c>
      <c r="H7" s="4">
        <f t="shared" si="0"/>
        <v>0.6</v>
      </c>
      <c r="I7" s="2">
        <v>106</v>
      </c>
      <c r="J7" s="2">
        <v>113</v>
      </c>
      <c r="K7" s="2">
        <v>79</v>
      </c>
      <c r="L7" s="2">
        <v>90</v>
      </c>
      <c r="M7" s="2">
        <v>5</v>
      </c>
      <c r="N7" s="2">
        <v>1</v>
      </c>
      <c r="O7" s="2">
        <v>1</v>
      </c>
      <c r="P7" s="2">
        <v>1</v>
      </c>
      <c r="Q7" s="2">
        <v>9</v>
      </c>
      <c r="R7" s="5" t="s">
        <v>24</v>
      </c>
      <c r="S7" s="2">
        <v>2</v>
      </c>
      <c r="T7" s="18"/>
    </row>
    <row r="8" spans="1:25" ht="15.75" customHeight="1" x14ac:dyDescent="0.3">
      <c r="A8" s="19" t="s">
        <v>28</v>
      </c>
      <c r="B8" s="20" t="s">
        <v>26</v>
      </c>
      <c r="C8" s="21">
        <v>47</v>
      </c>
      <c r="D8" s="20" t="s">
        <v>27</v>
      </c>
      <c r="E8" s="22">
        <v>27</v>
      </c>
      <c r="F8" s="21">
        <v>23</v>
      </c>
      <c r="G8" s="21">
        <v>34.5</v>
      </c>
      <c r="H8" s="23">
        <f t="shared" si="0"/>
        <v>1.5</v>
      </c>
      <c r="I8" s="21">
        <v>87</v>
      </c>
      <c r="J8" s="21">
        <v>105</v>
      </c>
      <c r="K8" s="21">
        <v>71</v>
      </c>
      <c r="L8" s="24" t="s">
        <v>23</v>
      </c>
      <c r="M8" s="21">
        <v>10</v>
      </c>
      <c r="N8" s="21">
        <v>0</v>
      </c>
      <c r="O8" s="21">
        <v>0</v>
      </c>
      <c r="P8" s="21">
        <v>1</v>
      </c>
      <c r="Q8" s="21">
        <v>2</v>
      </c>
      <c r="R8" s="20" t="s">
        <v>24</v>
      </c>
      <c r="S8" s="21">
        <v>2</v>
      </c>
      <c r="T8" s="25"/>
    </row>
    <row r="9" spans="1:25" ht="15.75" customHeight="1" x14ac:dyDescent="0.3">
      <c r="A9" s="19" t="s">
        <v>29</v>
      </c>
      <c r="B9" s="20" t="s">
        <v>21</v>
      </c>
      <c r="C9" s="21">
        <v>46</v>
      </c>
      <c r="D9" s="20" t="s">
        <v>27</v>
      </c>
      <c r="E9" s="22">
        <v>24.73</v>
      </c>
      <c r="F9" s="21">
        <v>4</v>
      </c>
      <c r="G9" s="21">
        <v>2</v>
      </c>
      <c r="H9" s="23">
        <f t="shared" si="0"/>
        <v>0.5</v>
      </c>
      <c r="I9" s="21">
        <v>120</v>
      </c>
      <c r="J9" s="21">
        <v>117</v>
      </c>
      <c r="K9" s="21">
        <v>77</v>
      </c>
      <c r="L9" s="24" t="s">
        <v>23</v>
      </c>
      <c r="M9" s="21">
        <v>2</v>
      </c>
      <c r="N9" s="21">
        <v>0</v>
      </c>
      <c r="O9" s="21">
        <v>1</v>
      </c>
      <c r="P9" s="21">
        <v>1</v>
      </c>
      <c r="Q9" s="21">
        <v>1</v>
      </c>
      <c r="R9" s="20" t="s">
        <v>30</v>
      </c>
      <c r="S9" s="21">
        <v>2</v>
      </c>
      <c r="T9" s="25"/>
    </row>
    <row r="10" spans="1:25" ht="15.75" customHeight="1" x14ac:dyDescent="0.3">
      <c r="A10" s="19" t="s">
        <v>31</v>
      </c>
      <c r="B10" s="20" t="s">
        <v>21</v>
      </c>
      <c r="C10" s="21">
        <v>52</v>
      </c>
      <c r="D10" s="20" t="s">
        <v>32</v>
      </c>
      <c r="E10" s="22">
        <v>22</v>
      </c>
      <c r="F10" s="21">
        <v>11</v>
      </c>
      <c r="G10" s="21">
        <v>16.5</v>
      </c>
      <c r="H10" s="23">
        <f t="shared" si="0"/>
        <v>1.5</v>
      </c>
      <c r="I10" s="21">
        <v>24</v>
      </c>
      <c r="J10" s="21">
        <v>84</v>
      </c>
      <c r="K10" s="21">
        <v>23</v>
      </c>
      <c r="L10" s="21">
        <v>40</v>
      </c>
      <c r="M10" s="21">
        <v>19</v>
      </c>
      <c r="N10" s="21">
        <v>2</v>
      </c>
      <c r="O10" s="21">
        <v>2</v>
      </c>
      <c r="P10" s="21">
        <v>4</v>
      </c>
      <c r="Q10" s="21">
        <v>14</v>
      </c>
      <c r="R10" s="20" t="s">
        <v>24</v>
      </c>
      <c r="S10" s="21">
        <v>2</v>
      </c>
      <c r="T10" s="25"/>
    </row>
    <row r="11" spans="1:25" ht="15.75" customHeight="1" x14ac:dyDescent="0.3">
      <c r="A11" s="19" t="s">
        <v>33</v>
      </c>
      <c r="B11" s="20" t="s">
        <v>26</v>
      </c>
      <c r="C11" s="21">
        <v>76</v>
      </c>
      <c r="D11" s="20" t="s">
        <v>27</v>
      </c>
      <c r="E11" s="22">
        <v>23.94</v>
      </c>
      <c r="F11" s="21">
        <v>1</v>
      </c>
      <c r="G11" s="21">
        <v>0</v>
      </c>
      <c r="H11" s="23">
        <f t="shared" si="0"/>
        <v>0</v>
      </c>
      <c r="I11" s="21">
        <v>63</v>
      </c>
      <c r="J11" s="21">
        <v>98</v>
      </c>
      <c r="K11" s="21">
        <v>71</v>
      </c>
      <c r="L11" s="21">
        <v>83</v>
      </c>
      <c r="M11" s="21">
        <v>19</v>
      </c>
      <c r="N11" s="21">
        <v>0</v>
      </c>
      <c r="O11" s="21">
        <v>0</v>
      </c>
      <c r="P11" s="21">
        <v>1</v>
      </c>
      <c r="Q11" s="21">
        <v>7</v>
      </c>
      <c r="R11" s="20" t="s">
        <v>24</v>
      </c>
      <c r="S11" s="21">
        <v>2</v>
      </c>
      <c r="T11" s="25"/>
    </row>
    <row r="12" spans="1:25" ht="15.75" customHeight="1" x14ac:dyDescent="0.3">
      <c r="A12" s="19" t="s">
        <v>34</v>
      </c>
      <c r="B12" s="20" t="s">
        <v>26</v>
      </c>
      <c r="C12" s="21">
        <v>82</v>
      </c>
      <c r="D12" s="20" t="s">
        <v>27</v>
      </c>
      <c r="E12" s="22">
        <v>23.53</v>
      </c>
      <c r="F12" s="21">
        <v>1</v>
      </c>
      <c r="G12" s="21">
        <v>1</v>
      </c>
      <c r="H12" s="23">
        <f t="shared" si="0"/>
        <v>1</v>
      </c>
      <c r="I12" s="21">
        <v>75</v>
      </c>
      <c r="J12" s="21">
        <v>113</v>
      </c>
      <c r="K12" s="21">
        <v>54</v>
      </c>
      <c r="L12" s="21">
        <v>81</v>
      </c>
      <c r="M12" s="21">
        <v>19</v>
      </c>
      <c r="N12" s="21">
        <v>1</v>
      </c>
      <c r="O12" s="21">
        <v>1</v>
      </c>
      <c r="P12" s="21">
        <v>3</v>
      </c>
      <c r="Q12" s="21">
        <v>14</v>
      </c>
      <c r="R12" s="20" t="s">
        <v>24</v>
      </c>
      <c r="S12" s="21">
        <v>2</v>
      </c>
      <c r="T12" s="25"/>
    </row>
    <row r="13" spans="1:25" ht="15.75" customHeight="1" x14ac:dyDescent="0.3">
      <c r="A13" s="19" t="s">
        <v>35</v>
      </c>
      <c r="B13" s="20" t="s">
        <v>26</v>
      </c>
      <c r="C13" s="21">
        <v>74</v>
      </c>
      <c r="D13" s="20" t="s">
        <v>27</v>
      </c>
      <c r="E13" s="22">
        <v>30</v>
      </c>
      <c r="F13" s="21">
        <v>1</v>
      </c>
      <c r="G13" s="21">
        <v>3</v>
      </c>
      <c r="H13" s="23">
        <f t="shared" si="0"/>
        <v>3</v>
      </c>
      <c r="I13" s="21">
        <v>126</v>
      </c>
      <c r="J13" s="21">
        <v>125</v>
      </c>
      <c r="K13" s="21">
        <v>83</v>
      </c>
      <c r="L13" s="21">
        <v>84</v>
      </c>
      <c r="M13" s="21">
        <v>19</v>
      </c>
      <c r="N13" s="21">
        <v>0</v>
      </c>
      <c r="O13" s="21">
        <v>2</v>
      </c>
      <c r="P13" s="21">
        <v>2</v>
      </c>
      <c r="Q13" s="21">
        <v>5</v>
      </c>
      <c r="R13" s="20" t="s">
        <v>24</v>
      </c>
      <c r="S13" s="21">
        <v>2</v>
      </c>
      <c r="T13" s="25"/>
    </row>
    <row r="14" spans="1:25" ht="15.75" customHeight="1" x14ac:dyDescent="0.3">
      <c r="A14" s="17" t="s">
        <v>36</v>
      </c>
      <c r="B14" s="5" t="s">
        <v>21</v>
      </c>
      <c r="C14" s="2">
        <v>57</v>
      </c>
      <c r="D14" s="5" t="s">
        <v>22</v>
      </c>
      <c r="E14" s="3">
        <v>32</v>
      </c>
      <c r="F14" s="2">
        <v>1</v>
      </c>
      <c r="G14" s="2">
        <v>0</v>
      </c>
      <c r="H14" s="4">
        <f t="shared" si="0"/>
        <v>0</v>
      </c>
      <c r="I14" s="2">
        <v>89</v>
      </c>
      <c r="J14" s="2">
        <v>88</v>
      </c>
      <c r="K14" s="2">
        <v>81</v>
      </c>
      <c r="L14" s="7" t="s">
        <v>23</v>
      </c>
      <c r="M14" s="2">
        <v>7</v>
      </c>
      <c r="N14" s="2">
        <v>0</v>
      </c>
      <c r="O14" s="2">
        <v>0</v>
      </c>
      <c r="P14" s="2">
        <v>3</v>
      </c>
      <c r="Q14" s="2">
        <v>3</v>
      </c>
      <c r="R14" s="5" t="s">
        <v>24</v>
      </c>
      <c r="S14" s="2">
        <v>3</v>
      </c>
      <c r="T14" s="18"/>
    </row>
    <row r="15" spans="1:25" ht="15.75" customHeight="1" x14ac:dyDescent="0.3">
      <c r="A15" s="19" t="s">
        <v>37</v>
      </c>
      <c r="B15" s="20" t="s">
        <v>21</v>
      </c>
      <c r="C15" s="21">
        <v>72</v>
      </c>
      <c r="D15" s="20" t="s">
        <v>27</v>
      </c>
      <c r="E15" s="22">
        <v>31</v>
      </c>
      <c r="F15" s="21">
        <v>14</v>
      </c>
      <c r="G15" s="21">
        <v>21</v>
      </c>
      <c r="H15" s="23">
        <f t="shared" si="0"/>
        <v>1.5</v>
      </c>
      <c r="I15" s="21">
        <v>85</v>
      </c>
      <c r="J15" s="21">
        <v>95</v>
      </c>
      <c r="K15" s="21">
        <v>93</v>
      </c>
      <c r="L15" s="21">
        <v>71</v>
      </c>
      <c r="M15" s="21">
        <v>8</v>
      </c>
      <c r="N15" s="21">
        <v>0</v>
      </c>
      <c r="O15" s="21">
        <v>2</v>
      </c>
      <c r="P15" s="21">
        <v>1</v>
      </c>
      <c r="Q15" s="21">
        <v>6</v>
      </c>
      <c r="R15" s="20" t="s">
        <v>24</v>
      </c>
      <c r="S15" s="21">
        <v>3</v>
      </c>
      <c r="T15" s="25"/>
    </row>
    <row r="16" spans="1:25" ht="15.75" customHeight="1" x14ac:dyDescent="0.3">
      <c r="A16" s="17" t="s">
        <v>38</v>
      </c>
      <c r="B16" s="5" t="s">
        <v>26</v>
      </c>
      <c r="C16" s="2">
        <v>75</v>
      </c>
      <c r="D16" s="5" t="s">
        <v>27</v>
      </c>
      <c r="E16" s="3">
        <v>26</v>
      </c>
      <c r="F16" s="2">
        <v>8</v>
      </c>
      <c r="G16" s="2">
        <v>2</v>
      </c>
      <c r="H16" s="4">
        <f t="shared" si="0"/>
        <v>0.25</v>
      </c>
      <c r="I16" s="2">
        <v>79</v>
      </c>
      <c r="J16" s="2">
        <v>97</v>
      </c>
      <c r="K16" s="2">
        <v>90</v>
      </c>
      <c r="L16" s="2">
        <v>111</v>
      </c>
      <c r="M16" s="2">
        <v>19</v>
      </c>
      <c r="N16" s="2">
        <v>0</v>
      </c>
      <c r="O16" s="2">
        <v>2</v>
      </c>
      <c r="P16" s="2">
        <v>1</v>
      </c>
      <c r="Q16" s="2">
        <v>7</v>
      </c>
      <c r="R16" s="5" t="s">
        <v>24</v>
      </c>
      <c r="S16" s="2">
        <v>4</v>
      </c>
      <c r="T16" s="18"/>
    </row>
    <row r="17" spans="1:20" ht="15.75" customHeight="1" x14ac:dyDescent="0.3">
      <c r="A17" s="19" t="s">
        <v>39</v>
      </c>
      <c r="B17" s="20" t="s">
        <v>26</v>
      </c>
      <c r="C17" s="21">
        <v>69</v>
      </c>
      <c r="D17" s="20" t="s">
        <v>27</v>
      </c>
      <c r="E17" s="22">
        <v>20</v>
      </c>
      <c r="F17" s="21">
        <v>1</v>
      </c>
      <c r="G17" s="21">
        <v>0</v>
      </c>
      <c r="H17" s="23">
        <f t="shared" si="0"/>
        <v>0</v>
      </c>
      <c r="I17" s="21">
        <v>87</v>
      </c>
      <c r="J17" s="21">
        <v>105</v>
      </c>
      <c r="K17" s="21">
        <v>69</v>
      </c>
      <c r="L17" s="21">
        <v>44</v>
      </c>
      <c r="M17" s="21">
        <v>19</v>
      </c>
      <c r="N17" s="21">
        <v>0</v>
      </c>
      <c r="O17" s="21">
        <v>0</v>
      </c>
      <c r="P17" s="21">
        <v>2</v>
      </c>
      <c r="Q17" s="21">
        <v>4</v>
      </c>
      <c r="R17" s="20" t="s">
        <v>30</v>
      </c>
      <c r="S17" s="21">
        <v>4</v>
      </c>
      <c r="T17" s="25"/>
    </row>
    <row r="18" spans="1:20" ht="15.75" customHeight="1" x14ac:dyDescent="0.3">
      <c r="A18" s="17" t="s">
        <v>40</v>
      </c>
      <c r="B18" s="5" t="s">
        <v>21</v>
      </c>
      <c r="C18" s="2">
        <v>31</v>
      </c>
      <c r="D18" s="5" t="s">
        <v>27</v>
      </c>
      <c r="E18" s="3">
        <v>25</v>
      </c>
      <c r="F18" s="2">
        <v>3</v>
      </c>
      <c r="G18" s="2">
        <v>1</v>
      </c>
      <c r="H18" s="4">
        <f t="shared" si="0"/>
        <v>0.33333333333333331</v>
      </c>
      <c r="I18" s="7" t="s">
        <v>23</v>
      </c>
      <c r="J18" s="7" t="s">
        <v>23</v>
      </c>
      <c r="K18" s="7" t="s">
        <v>23</v>
      </c>
      <c r="L18" s="7" t="s">
        <v>23</v>
      </c>
      <c r="M18" s="2">
        <v>19</v>
      </c>
      <c r="N18" s="2">
        <v>0</v>
      </c>
      <c r="O18" s="2">
        <v>0</v>
      </c>
      <c r="P18" s="2">
        <v>1</v>
      </c>
      <c r="Q18" s="7" t="s">
        <v>23</v>
      </c>
      <c r="R18" s="5" t="s">
        <v>24</v>
      </c>
      <c r="S18" s="2">
        <v>5</v>
      </c>
      <c r="T18" s="18"/>
    </row>
    <row r="19" spans="1:20" ht="15.75" customHeight="1" x14ac:dyDescent="0.3">
      <c r="A19" s="19" t="s">
        <v>41</v>
      </c>
      <c r="B19" s="20" t="s">
        <v>21</v>
      </c>
      <c r="C19" s="21">
        <v>74</v>
      </c>
      <c r="D19" s="20" t="s">
        <v>32</v>
      </c>
      <c r="E19" s="22">
        <v>24.11</v>
      </c>
      <c r="F19" s="21">
        <v>2</v>
      </c>
      <c r="G19" s="21">
        <v>0</v>
      </c>
      <c r="H19" s="23">
        <f t="shared" si="0"/>
        <v>0</v>
      </c>
      <c r="I19" s="21">
        <v>62</v>
      </c>
      <c r="J19" s="21">
        <v>102</v>
      </c>
      <c r="K19" s="21">
        <v>60</v>
      </c>
      <c r="L19" s="24" t="s">
        <v>23</v>
      </c>
      <c r="M19" s="21">
        <v>2</v>
      </c>
      <c r="N19" s="21">
        <v>0</v>
      </c>
      <c r="O19" s="21">
        <v>0</v>
      </c>
      <c r="P19" s="21">
        <v>4</v>
      </c>
      <c r="Q19" s="21">
        <v>7</v>
      </c>
      <c r="R19" s="20" t="s">
        <v>30</v>
      </c>
      <c r="S19" s="21">
        <v>5</v>
      </c>
      <c r="T19" s="25"/>
    </row>
    <row r="20" spans="1:20" ht="15.75" customHeight="1" x14ac:dyDescent="0.3">
      <c r="A20" s="17" t="s">
        <v>42</v>
      </c>
      <c r="B20" s="5" t="s">
        <v>26</v>
      </c>
      <c r="C20" s="2">
        <v>66</v>
      </c>
      <c r="D20" s="5" t="s">
        <v>27</v>
      </c>
      <c r="E20" s="3">
        <v>23</v>
      </c>
      <c r="F20" s="2">
        <v>1</v>
      </c>
      <c r="G20" s="2">
        <v>1</v>
      </c>
      <c r="H20" s="4">
        <f t="shared" si="0"/>
        <v>1</v>
      </c>
      <c r="I20" s="7" t="s">
        <v>23</v>
      </c>
      <c r="J20" s="7" t="s">
        <v>23</v>
      </c>
      <c r="K20" s="7" t="s">
        <v>23</v>
      </c>
      <c r="L20" s="7" t="s">
        <v>23</v>
      </c>
      <c r="M20" s="2">
        <v>7</v>
      </c>
      <c r="N20" s="2">
        <v>0</v>
      </c>
      <c r="O20" s="2">
        <v>1</v>
      </c>
      <c r="P20" s="2">
        <v>1</v>
      </c>
      <c r="Q20" s="7" t="s">
        <v>23</v>
      </c>
      <c r="R20" s="5" t="s">
        <v>24</v>
      </c>
      <c r="S20" s="2">
        <v>6</v>
      </c>
      <c r="T20" s="18"/>
    </row>
    <row r="21" spans="1:20" ht="15.75" customHeight="1" x14ac:dyDescent="0.3">
      <c r="A21" s="19" t="s">
        <v>43</v>
      </c>
      <c r="B21" s="20" t="s">
        <v>26</v>
      </c>
      <c r="C21" s="21">
        <v>72</v>
      </c>
      <c r="D21" s="20" t="s">
        <v>27</v>
      </c>
      <c r="E21" s="22">
        <v>22.81</v>
      </c>
      <c r="F21" s="21">
        <v>9</v>
      </c>
      <c r="G21" s="21">
        <v>2</v>
      </c>
      <c r="H21" s="23">
        <f t="shared" si="0"/>
        <v>0.22222222222222221</v>
      </c>
      <c r="I21" s="21">
        <v>57</v>
      </c>
      <c r="J21" s="21">
        <v>96</v>
      </c>
      <c r="K21" s="21">
        <v>64</v>
      </c>
      <c r="L21" s="21">
        <v>51</v>
      </c>
      <c r="M21" s="21">
        <v>19</v>
      </c>
      <c r="N21" s="21">
        <v>0</v>
      </c>
      <c r="O21" s="21">
        <v>2</v>
      </c>
      <c r="P21" s="21">
        <v>3</v>
      </c>
      <c r="Q21" s="21">
        <v>6</v>
      </c>
      <c r="R21" s="20" t="s">
        <v>24</v>
      </c>
      <c r="S21" s="21">
        <v>6</v>
      </c>
      <c r="T21" s="25"/>
    </row>
    <row r="22" spans="1:20" ht="15.75" customHeight="1" x14ac:dyDescent="0.3">
      <c r="A22" s="17" t="s">
        <v>44</v>
      </c>
      <c r="B22" s="5" t="s">
        <v>26</v>
      </c>
      <c r="C22" s="2">
        <v>53</v>
      </c>
      <c r="D22" s="5" t="s">
        <v>27</v>
      </c>
      <c r="E22" s="3">
        <v>22</v>
      </c>
      <c r="F22" s="2">
        <v>1</v>
      </c>
      <c r="G22" s="2">
        <v>1</v>
      </c>
      <c r="H22" s="4">
        <f t="shared" si="0"/>
        <v>1</v>
      </c>
      <c r="I22" s="2">
        <v>106</v>
      </c>
      <c r="J22" s="2">
        <v>122</v>
      </c>
      <c r="K22" s="2">
        <v>94</v>
      </c>
      <c r="L22" s="7" t="s">
        <v>23</v>
      </c>
      <c r="M22" s="2">
        <v>3</v>
      </c>
      <c r="N22" s="2">
        <v>0</v>
      </c>
      <c r="O22" s="2">
        <v>1</v>
      </c>
      <c r="P22" s="2">
        <v>1</v>
      </c>
      <c r="Q22" s="2">
        <v>4</v>
      </c>
      <c r="R22" s="5" t="s">
        <v>30</v>
      </c>
      <c r="S22" s="2">
        <v>7</v>
      </c>
      <c r="T22" s="18"/>
    </row>
    <row r="23" spans="1:20" ht="15.75" customHeight="1" x14ac:dyDescent="0.3">
      <c r="A23" s="17" t="s">
        <v>45</v>
      </c>
      <c r="B23" s="5" t="s">
        <v>26</v>
      </c>
      <c r="C23" s="2">
        <v>61</v>
      </c>
      <c r="D23" s="5" t="s">
        <v>27</v>
      </c>
      <c r="E23" s="3">
        <v>30</v>
      </c>
      <c r="F23" s="2">
        <v>1</v>
      </c>
      <c r="G23" s="2">
        <v>0</v>
      </c>
      <c r="H23" s="4">
        <f t="shared" si="0"/>
        <v>0</v>
      </c>
      <c r="I23" s="2">
        <v>91</v>
      </c>
      <c r="J23" s="2">
        <v>101</v>
      </c>
      <c r="K23" s="2">
        <v>77</v>
      </c>
      <c r="L23" s="2">
        <v>71</v>
      </c>
      <c r="M23" s="2">
        <v>1</v>
      </c>
      <c r="N23" s="2">
        <v>0</v>
      </c>
      <c r="O23" s="2">
        <v>0</v>
      </c>
      <c r="P23" s="2">
        <v>3</v>
      </c>
      <c r="Q23" s="2">
        <v>3</v>
      </c>
      <c r="R23" s="5" t="s">
        <v>24</v>
      </c>
      <c r="S23" s="2">
        <v>8</v>
      </c>
      <c r="T23" s="18"/>
    </row>
    <row r="24" spans="1:20" ht="15.75" customHeight="1" x14ac:dyDescent="0.3">
      <c r="A24" s="19" t="s">
        <v>46</v>
      </c>
      <c r="B24" s="20" t="s">
        <v>26</v>
      </c>
      <c r="C24" s="21">
        <v>63</v>
      </c>
      <c r="D24" s="20" t="s">
        <v>27</v>
      </c>
      <c r="E24" s="22">
        <v>25</v>
      </c>
      <c r="F24" s="21">
        <v>15</v>
      </c>
      <c r="G24" s="21">
        <v>22.5</v>
      </c>
      <c r="H24" s="23">
        <f t="shared" si="0"/>
        <v>1.5</v>
      </c>
      <c r="I24" s="21">
        <v>71</v>
      </c>
      <c r="J24" s="21">
        <v>85</v>
      </c>
      <c r="K24" s="21">
        <v>70</v>
      </c>
      <c r="L24" s="21">
        <v>70</v>
      </c>
      <c r="M24" s="21">
        <v>19</v>
      </c>
      <c r="N24" s="21">
        <v>0</v>
      </c>
      <c r="O24" s="21">
        <v>3</v>
      </c>
      <c r="P24" s="21">
        <v>1</v>
      </c>
      <c r="Q24" s="21">
        <v>10</v>
      </c>
      <c r="R24" s="20" t="s">
        <v>30</v>
      </c>
      <c r="S24" s="21">
        <v>8</v>
      </c>
      <c r="T24" s="25"/>
    </row>
    <row r="25" spans="1:20" ht="15.75" customHeight="1" x14ac:dyDescent="0.3">
      <c r="A25" s="19" t="s">
        <v>47</v>
      </c>
      <c r="B25" s="20" t="s">
        <v>21</v>
      </c>
      <c r="C25" s="21">
        <v>63</v>
      </c>
      <c r="D25" s="20" t="s">
        <v>27</v>
      </c>
      <c r="E25" s="22">
        <v>28.68</v>
      </c>
      <c r="F25" s="21">
        <v>1</v>
      </c>
      <c r="G25" s="21">
        <v>1</v>
      </c>
      <c r="H25" s="23">
        <f t="shared" si="0"/>
        <v>1</v>
      </c>
      <c r="I25" s="21">
        <v>95</v>
      </c>
      <c r="J25" s="21">
        <v>96</v>
      </c>
      <c r="K25" s="21">
        <v>77</v>
      </c>
      <c r="L25" s="21">
        <v>117</v>
      </c>
      <c r="M25" s="21">
        <v>19</v>
      </c>
      <c r="N25" s="21">
        <v>0</v>
      </c>
      <c r="O25" s="21">
        <v>1</v>
      </c>
      <c r="P25" s="21">
        <v>1</v>
      </c>
      <c r="Q25" s="21">
        <v>4</v>
      </c>
      <c r="R25" s="20" t="s">
        <v>30</v>
      </c>
      <c r="S25" s="21">
        <v>8</v>
      </c>
      <c r="T25" s="25"/>
    </row>
    <row r="26" spans="1:20" ht="15.75" customHeight="1" x14ac:dyDescent="0.3">
      <c r="A26" s="19" t="s">
        <v>48</v>
      </c>
      <c r="B26" s="20" t="s">
        <v>21</v>
      </c>
      <c r="C26" s="21">
        <v>60</v>
      </c>
      <c r="D26" s="20" t="s">
        <v>27</v>
      </c>
      <c r="E26" s="22">
        <v>27</v>
      </c>
      <c r="F26" s="21">
        <v>1</v>
      </c>
      <c r="G26" s="21">
        <v>0</v>
      </c>
      <c r="H26" s="23">
        <f t="shared" si="0"/>
        <v>0</v>
      </c>
      <c r="I26" s="21">
        <v>48</v>
      </c>
      <c r="J26" s="21">
        <v>68</v>
      </c>
      <c r="K26" s="21">
        <v>73</v>
      </c>
      <c r="L26" s="21">
        <v>55</v>
      </c>
      <c r="M26" s="21">
        <v>7</v>
      </c>
      <c r="N26" s="21">
        <v>0</v>
      </c>
      <c r="O26" s="21">
        <v>0</v>
      </c>
      <c r="P26" s="21">
        <v>1</v>
      </c>
      <c r="Q26" s="21">
        <v>5</v>
      </c>
      <c r="R26" s="20" t="s">
        <v>24</v>
      </c>
      <c r="S26" s="21">
        <v>8</v>
      </c>
      <c r="T26" s="25"/>
    </row>
    <row r="27" spans="1:20" ht="15.75" customHeight="1" x14ac:dyDescent="0.3">
      <c r="A27" s="19" t="s">
        <v>49</v>
      </c>
      <c r="B27" s="20" t="s">
        <v>26</v>
      </c>
      <c r="C27" s="21">
        <v>58</v>
      </c>
      <c r="D27" s="20" t="s">
        <v>27</v>
      </c>
      <c r="E27" s="22">
        <v>25</v>
      </c>
      <c r="F27" s="21">
        <v>1</v>
      </c>
      <c r="G27" s="21">
        <v>2</v>
      </c>
      <c r="H27" s="23">
        <f t="shared" si="0"/>
        <v>2</v>
      </c>
      <c r="I27" s="24" t="s">
        <v>23</v>
      </c>
      <c r="J27" s="24" t="s">
        <v>23</v>
      </c>
      <c r="K27" s="24" t="s">
        <v>23</v>
      </c>
      <c r="L27" s="24" t="s">
        <v>23</v>
      </c>
      <c r="M27" s="21">
        <v>9</v>
      </c>
      <c r="N27" s="21">
        <v>0</v>
      </c>
      <c r="O27" s="21">
        <v>2</v>
      </c>
      <c r="P27" s="21">
        <v>1</v>
      </c>
      <c r="Q27" s="24" t="s">
        <v>23</v>
      </c>
      <c r="R27" s="20" t="s">
        <v>30</v>
      </c>
      <c r="S27" s="21">
        <v>8</v>
      </c>
      <c r="T27" s="25"/>
    </row>
    <row r="28" spans="1:20" ht="15.75" customHeight="1" x14ac:dyDescent="0.3">
      <c r="A28" s="19" t="s">
        <v>50</v>
      </c>
      <c r="B28" s="20" t="s">
        <v>26</v>
      </c>
      <c r="C28" s="21">
        <v>67</v>
      </c>
      <c r="D28" s="20" t="s">
        <v>27</v>
      </c>
      <c r="E28" s="22">
        <v>27</v>
      </c>
      <c r="F28" s="21">
        <v>1</v>
      </c>
      <c r="G28" s="21">
        <v>0</v>
      </c>
      <c r="H28" s="23">
        <f t="shared" si="0"/>
        <v>0</v>
      </c>
      <c r="I28" s="21">
        <v>117</v>
      </c>
      <c r="J28" s="21">
        <v>118</v>
      </c>
      <c r="K28" s="21">
        <v>109</v>
      </c>
      <c r="L28" s="21">
        <v>77</v>
      </c>
      <c r="M28" s="21">
        <v>13</v>
      </c>
      <c r="N28" s="21">
        <v>0</v>
      </c>
      <c r="O28" s="21">
        <v>0</v>
      </c>
      <c r="P28" s="21">
        <v>2</v>
      </c>
      <c r="Q28" s="21">
        <v>4</v>
      </c>
      <c r="R28" s="20" t="s">
        <v>24</v>
      </c>
      <c r="S28" s="21">
        <v>8</v>
      </c>
      <c r="T28" s="25"/>
    </row>
    <row r="29" spans="1:20" ht="15.75" customHeight="1" x14ac:dyDescent="0.3">
      <c r="A29" s="19" t="s">
        <v>51</v>
      </c>
      <c r="B29" s="20" t="s">
        <v>21</v>
      </c>
      <c r="C29" s="21">
        <v>76</v>
      </c>
      <c r="D29" s="20" t="s">
        <v>27</v>
      </c>
      <c r="E29" s="22">
        <v>27</v>
      </c>
      <c r="F29" s="20">
        <v>1</v>
      </c>
      <c r="G29" s="20">
        <v>4</v>
      </c>
      <c r="H29" s="23">
        <f t="shared" si="0"/>
        <v>4</v>
      </c>
      <c r="I29" s="20">
        <v>115</v>
      </c>
      <c r="J29" s="20">
        <v>104</v>
      </c>
      <c r="K29" s="20">
        <v>83</v>
      </c>
      <c r="L29" s="20">
        <v>70</v>
      </c>
      <c r="M29" s="24" t="s">
        <v>23</v>
      </c>
      <c r="N29" s="21">
        <v>0</v>
      </c>
      <c r="O29" s="21">
        <v>4</v>
      </c>
      <c r="P29" s="21">
        <v>1</v>
      </c>
      <c r="Q29" s="21">
        <v>8</v>
      </c>
      <c r="R29" s="20" t="s">
        <v>24</v>
      </c>
      <c r="S29" s="21">
        <v>8</v>
      </c>
      <c r="T29" s="25"/>
    </row>
    <row r="30" spans="1:20" ht="15.75" customHeight="1" x14ac:dyDescent="0.3">
      <c r="A30" s="19" t="s">
        <v>52</v>
      </c>
      <c r="B30" s="20" t="s">
        <v>26</v>
      </c>
      <c r="C30" s="21">
        <v>70</v>
      </c>
      <c r="D30" s="20" t="s">
        <v>27</v>
      </c>
      <c r="E30" s="22">
        <v>22.96</v>
      </c>
      <c r="F30" s="21">
        <v>1</v>
      </c>
      <c r="G30" s="21">
        <v>0</v>
      </c>
      <c r="H30" s="23">
        <f t="shared" si="0"/>
        <v>0</v>
      </c>
      <c r="I30" s="21">
        <v>91</v>
      </c>
      <c r="J30" s="21">
        <v>98</v>
      </c>
      <c r="K30" s="21">
        <v>78</v>
      </c>
      <c r="L30" s="21">
        <v>100</v>
      </c>
      <c r="M30" s="21">
        <v>4</v>
      </c>
      <c r="N30" s="21">
        <v>0</v>
      </c>
      <c r="O30" s="21">
        <v>0</v>
      </c>
      <c r="P30" s="21">
        <v>1</v>
      </c>
      <c r="Q30" s="21">
        <v>5</v>
      </c>
      <c r="R30" s="20" t="s">
        <v>24</v>
      </c>
      <c r="S30" s="21">
        <v>8</v>
      </c>
      <c r="T30" s="25"/>
    </row>
    <row r="31" spans="1:20" ht="15.75" customHeight="1" x14ac:dyDescent="0.3">
      <c r="A31" s="19" t="s">
        <v>53</v>
      </c>
      <c r="B31" s="20" t="s">
        <v>26</v>
      </c>
      <c r="C31" s="21">
        <v>65</v>
      </c>
      <c r="D31" s="20" t="s">
        <v>27</v>
      </c>
      <c r="E31" s="13">
        <v>22.86</v>
      </c>
      <c r="F31" s="20">
        <v>7</v>
      </c>
      <c r="G31" s="20">
        <v>2</v>
      </c>
      <c r="H31" s="26">
        <f t="shared" si="0"/>
        <v>0.2857142857142857</v>
      </c>
      <c r="I31" s="24" t="s">
        <v>23</v>
      </c>
      <c r="J31" s="24" t="s">
        <v>23</v>
      </c>
      <c r="K31" s="24" t="s">
        <v>23</v>
      </c>
      <c r="L31" s="24" t="s">
        <v>23</v>
      </c>
      <c r="M31" s="21">
        <v>4</v>
      </c>
      <c r="N31" s="20">
        <v>0</v>
      </c>
      <c r="O31" s="20">
        <v>0</v>
      </c>
      <c r="P31" s="20">
        <v>1</v>
      </c>
      <c r="Q31" s="20">
        <v>2</v>
      </c>
      <c r="R31" s="20" t="s">
        <v>30</v>
      </c>
      <c r="S31" s="21">
        <v>8</v>
      </c>
      <c r="T31" s="25"/>
    </row>
    <row r="32" spans="1:20" ht="14.4" x14ac:dyDescent="0.3">
      <c r="A32" s="17" t="s">
        <v>54</v>
      </c>
      <c r="B32" s="5" t="s">
        <v>21</v>
      </c>
      <c r="C32" s="2">
        <v>36</v>
      </c>
      <c r="D32" s="5" t="s">
        <v>27</v>
      </c>
      <c r="E32" s="3">
        <v>28</v>
      </c>
      <c r="F32" s="2">
        <v>21</v>
      </c>
      <c r="G32" s="2">
        <v>31.5</v>
      </c>
      <c r="H32" s="4">
        <f t="shared" si="0"/>
        <v>1.5</v>
      </c>
      <c r="I32" s="2">
        <v>88</v>
      </c>
      <c r="J32" s="2">
        <v>100</v>
      </c>
      <c r="K32" s="2">
        <v>72</v>
      </c>
      <c r="L32" s="7" t="s">
        <v>23</v>
      </c>
      <c r="M32" s="2">
        <v>5</v>
      </c>
      <c r="N32" s="2">
        <v>0</v>
      </c>
      <c r="O32" s="2">
        <v>0</v>
      </c>
      <c r="P32" s="2">
        <v>1</v>
      </c>
      <c r="Q32" s="2">
        <v>6</v>
      </c>
      <c r="R32" s="5" t="s">
        <v>24</v>
      </c>
      <c r="S32" s="2">
        <v>9</v>
      </c>
      <c r="T32" s="18" t="s">
        <v>55</v>
      </c>
    </row>
    <row r="33" spans="1:20" ht="14.4" x14ac:dyDescent="0.3">
      <c r="A33" s="19" t="s">
        <v>56</v>
      </c>
      <c r="B33" s="20" t="s">
        <v>26</v>
      </c>
      <c r="C33" s="21">
        <v>77</v>
      </c>
      <c r="D33" s="20" t="s">
        <v>27</v>
      </c>
      <c r="E33" s="22">
        <v>23</v>
      </c>
      <c r="F33" s="21">
        <v>8</v>
      </c>
      <c r="G33" s="21">
        <v>2</v>
      </c>
      <c r="H33" s="23">
        <f t="shared" si="0"/>
        <v>0.25</v>
      </c>
      <c r="I33" s="21">
        <v>129</v>
      </c>
      <c r="J33" s="21">
        <v>154</v>
      </c>
      <c r="K33" s="21">
        <v>69</v>
      </c>
      <c r="L33" s="24" t="s">
        <v>23</v>
      </c>
      <c r="M33" s="21">
        <v>19</v>
      </c>
      <c r="N33" s="21">
        <v>0</v>
      </c>
      <c r="O33" s="21">
        <v>1</v>
      </c>
      <c r="P33" s="21">
        <v>1</v>
      </c>
      <c r="Q33" s="21">
        <v>8</v>
      </c>
      <c r="R33" s="20" t="s">
        <v>30</v>
      </c>
      <c r="S33" s="21">
        <v>9</v>
      </c>
      <c r="T33" s="25" t="s">
        <v>55</v>
      </c>
    </row>
    <row r="34" spans="1:20" ht="14.4" x14ac:dyDescent="0.3">
      <c r="A34" s="19" t="s">
        <v>57</v>
      </c>
      <c r="B34" s="20" t="s">
        <v>21</v>
      </c>
      <c r="C34" s="21">
        <v>64</v>
      </c>
      <c r="D34" s="20" t="s">
        <v>22</v>
      </c>
      <c r="E34" s="22">
        <v>31</v>
      </c>
      <c r="F34" s="21">
        <v>29</v>
      </c>
      <c r="G34" s="21">
        <v>72.5</v>
      </c>
      <c r="H34" s="23">
        <f t="shared" si="0"/>
        <v>2.5</v>
      </c>
      <c r="I34" s="21">
        <v>44</v>
      </c>
      <c r="J34" s="21">
        <v>79</v>
      </c>
      <c r="K34" s="21">
        <v>44</v>
      </c>
      <c r="L34" s="24" t="s">
        <v>23</v>
      </c>
      <c r="M34" s="21">
        <v>19</v>
      </c>
      <c r="N34" s="21">
        <v>0</v>
      </c>
      <c r="O34" s="21">
        <v>2</v>
      </c>
      <c r="P34" s="21">
        <v>4</v>
      </c>
      <c r="Q34" s="21">
        <v>5</v>
      </c>
      <c r="R34" s="20" t="s">
        <v>24</v>
      </c>
      <c r="S34" s="21">
        <v>9</v>
      </c>
      <c r="T34" s="25" t="s">
        <v>55</v>
      </c>
    </row>
    <row r="35" spans="1:20" ht="14.4" x14ac:dyDescent="0.3">
      <c r="A35" s="19" t="s">
        <v>58</v>
      </c>
      <c r="B35" s="20" t="s">
        <v>26</v>
      </c>
      <c r="C35" s="21">
        <v>79</v>
      </c>
      <c r="D35" s="20" t="s">
        <v>27</v>
      </c>
      <c r="E35" s="22">
        <v>22.68</v>
      </c>
      <c r="F35" s="21">
        <v>1</v>
      </c>
      <c r="G35" s="21">
        <v>1</v>
      </c>
      <c r="H35" s="23">
        <f t="shared" si="0"/>
        <v>1</v>
      </c>
      <c r="I35" s="21">
        <v>122</v>
      </c>
      <c r="J35" s="21">
        <v>135</v>
      </c>
      <c r="K35" s="21">
        <v>74</v>
      </c>
      <c r="L35" s="21">
        <v>97</v>
      </c>
      <c r="M35" s="21">
        <v>2</v>
      </c>
      <c r="N35" s="21">
        <v>0</v>
      </c>
      <c r="O35" s="21">
        <v>1</v>
      </c>
      <c r="P35" s="21">
        <v>1</v>
      </c>
      <c r="Q35" s="21">
        <v>2</v>
      </c>
      <c r="R35" s="20" t="s">
        <v>24</v>
      </c>
      <c r="S35" s="21">
        <v>9</v>
      </c>
      <c r="T35" s="25" t="s">
        <v>55</v>
      </c>
    </row>
    <row r="36" spans="1:20" ht="14.4" x14ac:dyDescent="0.3">
      <c r="A36" s="19" t="s">
        <v>59</v>
      </c>
      <c r="B36" s="20" t="s">
        <v>26</v>
      </c>
      <c r="C36" s="21">
        <v>47</v>
      </c>
      <c r="D36" s="20" t="s">
        <v>27</v>
      </c>
      <c r="E36" s="22">
        <v>19</v>
      </c>
      <c r="F36" s="21">
        <v>1</v>
      </c>
      <c r="G36" s="21">
        <v>0</v>
      </c>
      <c r="H36" s="23">
        <f t="shared" si="0"/>
        <v>0</v>
      </c>
      <c r="I36" s="21">
        <v>105</v>
      </c>
      <c r="J36" s="21">
        <v>104</v>
      </c>
      <c r="K36" s="21">
        <v>86</v>
      </c>
      <c r="L36" s="21">
        <v>120</v>
      </c>
      <c r="M36" s="21">
        <v>4</v>
      </c>
      <c r="N36" s="21">
        <v>0</v>
      </c>
      <c r="O36" s="21">
        <v>0</v>
      </c>
      <c r="P36" s="21">
        <v>1</v>
      </c>
      <c r="Q36" s="21">
        <v>6</v>
      </c>
      <c r="R36" s="20" t="s">
        <v>24</v>
      </c>
      <c r="S36" s="21">
        <v>9</v>
      </c>
      <c r="T36" s="25" t="s">
        <v>55</v>
      </c>
    </row>
    <row r="37" spans="1:20" ht="14.4" x14ac:dyDescent="0.3">
      <c r="A37" s="19" t="s">
        <v>60</v>
      </c>
      <c r="B37" s="20" t="s">
        <v>21</v>
      </c>
      <c r="C37" s="21">
        <v>78</v>
      </c>
      <c r="D37" s="20" t="s">
        <v>27</v>
      </c>
      <c r="E37" s="22">
        <v>31</v>
      </c>
      <c r="F37" s="21">
        <v>7</v>
      </c>
      <c r="G37" s="21">
        <v>0</v>
      </c>
      <c r="H37" s="23">
        <f t="shared" si="0"/>
        <v>0</v>
      </c>
      <c r="I37" s="21">
        <v>112</v>
      </c>
      <c r="J37" s="21">
        <v>133</v>
      </c>
      <c r="K37" s="21">
        <v>63</v>
      </c>
      <c r="L37" s="21">
        <v>85</v>
      </c>
      <c r="M37" s="21">
        <v>19</v>
      </c>
      <c r="N37" s="21">
        <v>0</v>
      </c>
      <c r="O37" s="21">
        <v>0</v>
      </c>
      <c r="P37" s="21">
        <v>2</v>
      </c>
      <c r="Q37" s="21">
        <v>5</v>
      </c>
      <c r="R37" s="20" t="s">
        <v>24</v>
      </c>
      <c r="S37" s="21">
        <v>9</v>
      </c>
      <c r="T37" s="25" t="s">
        <v>55</v>
      </c>
    </row>
    <row r="38" spans="1:20" ht="14.4" x14ac:dyDescent="0.3">
      <c r="A38" s="19" t="s">
        <v>61</v>
      </c>
      <c r="B38" s="20" t="s">
        <v>26</v>
      </c>
      <c r="C38" s="21">
        <v>63</v>
      </c>
      <c r="D38" s="20" t="s">
        <v>27</v>
      </c>
      <c r="E38" s="22">
        <v>25</v>
      </c>
      <c r="F38" s="21">
        <v>13</v>
      </c>
      <c r="G38" s="21">
        <v>26</v>
      </c>
      <c r="H38" s="23">
        <f t="shared" si="0"/>
        <v>2</v>
      </c>
      <c r="I38" s="21">
        <v>54</v>
      </c>
      <c r="J38" s="21">
        <v>98</v>
      </c>
      <c r="K38" s="21">
        <v>46</v>
      </c>
      <c r="L38" s="21">
        <v>73</v>
      </c>
      <c r="M38" s="21">
        <v>19</v>
      </c>
      <c r="N38" s="21">
        <v>0</v>
      </c>
      <c r="O38" s="21">
        <v>2</v>
      </c>
      <c r="P38" s="21">
        <v>2</v>
      </c>
      <c r="Q38" s="21">
        <v>4</v>
      </c>
      <c r="R38" s="20" t="s">
        <v>24</v>
      </c>
      <c r="S38" s="21">
        <v>9</v>
      </c>
      <c r="T38" s="25" t="s">
        <v>55</v>
      </c>
    </row>
    <row r="39" spans="1:20" ht="14.4" x14ac:dyDescent="0.3">
      <c r="A39" s="19" t="s">
        <v>62</v>
      </c>
      <c r="B39" s="20" t="s">
        <v>26</v>
      </c>
      <c r="C39" s="21">
        <v>58</v>
      </c>
      <c r="D39" s="20" t="s">
        <v>22</v>
      </c>
      <c r="E39" s="22">
        <v>19</v>
      </c>
      <c r="F39" s="21">
        <v>3</v>
      </c>
      <c r="G39" s="21">
        <v>0</v>
      </c>
      <c r="H39" s="23">
        <f t="shared" si="0"/>
        <v>0</v>
      </c>
      <c r="I39" s="21">
        <v>93</v>
      </c>
      <c r="J39" s="21">
        <v>110</v>
      </c>
      <c r="K39" s="21">
        <v>71</v>
      </c>
      <c r="L39" s="24" t="s">
        <v>23</v>
      </c>
      <c r="M39" s="21">
        <v>19</v>
      </c>
      <c r="N39" s="21">
        <v>0</v>
      </c>
      <c r="O39" s="21">
        <v>1</v>
      </c>
      <c r="P39" s="21">
        <v>1</v>
      </c>
      <c r="Q39" s="21">
        <v>5</v>
      </c>
      <c r="R39" s="20" t="s">
        <v>24</v>
      </c>
      <c r="S39" s="21">
        <v>9</v>
      </c>
      <c r="T39" s="25" t="s">
        <v>55</v>
      </c>
    </row>
    <row r="40" spans="1:20" ht="14.4" x14ac:dyDescent="0.3">
      <c r="A40" s="17" t="s">
        <v>63</v>
      </c>
      <c r="B40" s="5" t="s">
        <v>26</v>
      </c>
      <c r="C40" s="2">
        <v>78</v>
      </c>
      <c r="D40" s="5" t="s">
        <v>27</v>
      </c>
      <c r="E40" s="3">
        <v>19.920000000000002</v>
      </c>
      <c r="F40" s="2">
        <v>30</v>
      </c>
      <c r="G40" s="2">
        <v>45</v>
      </c>
      <c r="H40" s="4">
        <f t="shared" si="0"/>
        <v>1.5</v>
      </c>
      <c r="I40" s="2">
        <v>114</v>
      </c>
      <c r="J40" s="2">
        <v>121</v>
      </c>
      <c r="K40" s="2">
        <v>77</v>
      </c>
      <c r="L40" s="7" t="s">
        <v>23</v>
      </c>
      <c r="M40" s="2">
        <v>7</v>
      </c>
      <c r="N40" s="2">
        <v>0</v>
      </c>
      <c r="O40" s="2">
        <v>2</v>
      </c>
      <c r="P40" s="2">
        <v>2</v>
      </c>
      <c r="Q40" s="2">
        <v>9</v>
      </c>
      <c r="R40" s="5" t="s">
        <v>24</v>
      </c>
      <c r="S40" s="2">
        <v>10</v>
      </c>
      <c r="T40" s="18" t="s">
        <v>64</v>
      </c>
    </row>
    <row r="41" spans="1:20" ht="14.4" x14ac:dyDescent="0.3">
      <c r="A41" s="19" t="s">
        <v>65</v>
      </c>
      <c r="B41" s="20" t="s">
        <v>26</v>
      </c>
      <c r="C41" s="21">
        <v>75</v>
      </c>
      <c r="D41" s="20" t="s">
        <v>27</v>
      </c>
      <c r="E41" s="22">
        <v>21</v>
      </c>
      <c r="F41" s="21">
        <v>1</v>
      </c>
      <c r="G41" s="21">
        <v>1</v>
      </c>
      <c r="H41" s="23">
        <f t="shared" si="0"/>
        <v>1</v>
      </c>
      <c r="I41" s="21">
        <v>118</v>
      </c>
      <c r="J41" s="21">
        <v>136</v>
      </c>
      <c r="K41" s="21">
        <v>72</v>
      </c>
      <c r="L41" s="24" t="s">
        <v>23</v>
      </c>
      <c r="M41" s="21">
        <v>19</v>
      </c>
      <c r="N41" s="21">
        <v>0</v>
      </c>
      <c r="O41" s="21">
        <v>3</v>
      </c>
      <c r="P41" s="21">
        <v>1</v>
      </c>
      <c r="Q41" s="21">
        <v>17</v>
      </c>
      <c r="R41" s="20" t="s">
        <v>24</v>
      </c>
      <c r="S41" s="21">
        <v>10</v>
      </c>
      <c r="T41" s="25" t="s">
        <v>64</v>
      </c>
    </row>
    <row r="42" spans="1:20" ht="14.4" x14ac:dyDescent="0.3">
      <c r="A42" s="17" t="s">
        <v>66</v>
      </c>
      <c r="B42" s="5" t="s">
        <v>26</v>
      </c>
      <c r="C42" s="2">
        <v>86</v>
      </c>
      <c r="D42" s="5" t="s">
        <v>27</v>
      </c>
      <c r="E42" s="3">
        <v>20</v>
      </c>
      <c r="F42" s="2">
        <v>30</v>
      </c>
      <c r="G42" s="2">
        <v>9</v>
      </c>
      <c r="H42" s="4">
        <f t="shared" si="0"/>
        <v>0.3</v>
      </c>
      <c r="I42" s="2">
        <v>57</v>
      </c>
      <c r="J42" s="2">
        <v>122</v>
      </c>
      <c r="K42" s="2">
        <v>38</v>
      </c>
      <c r="L42" s="7" t="s">
        <v>23</v>
      </c>
      <c r="M42" s="2">
        <v>11</v>
      </c>
      <c r="N42" s="2">
        <v>1</v>
      </c>
      <c r="O42" s="2">
        <v>3</v>
      </c>
      <c r="P42" s="2">
        <v>3</v>
      </c>
      <c r="Q42" s="2">
        <v>7</v>
      </c>
      <c r="R42" s="5" t="s">
        <v>24</v>
      </c>
      <c r="S42" s="2">
        <v>11</v>
      </c>
      <c r="T42" s="18" t="s">
        <v>67</v>
      </c>
    </row>
    <row r="43" spans="1:20" ht="14.4" x14ac:dyDescent="0.3">
      <c r="A43" s="17" t="s">
        <v>68</v>
      </c>
      <c r="B43" s="5" t="s">
        <v>26</v>
      </c>
      <c r="C43" s="2">
        <v>69</v>
      </c>
      <c r="D43" s="5" t="s">
        <v>27</v>
      </c>
      <c r="E43" s="3">
        <v>23.05</v>
      </c>
      <c r="F43" s="2">
        <v>30</v>
      </c>
      <c r="G43" s="2">
        <v>45</v>
      </c>
      <c r="H43" s="4">
        <f t="shared" si="0"/>
        <v>1.5</v>
      </c>
      <c r="I43" s="2">
        <v>74</v>
      </c>
      <c r="J43" s="2">
        <v>83</v>
      </c>
      <c r="K43" s="2">
        <v>74</v>
      </c>
      <c r="L43" s="2">
        <v>82</v>
      </c>
      <c r="M43" s="2">
        <v>19</v>
      </c>
      <c r="N43" s="2">
        <v>0</v>
      </c>
      <c r="O43" s="2">
        <v>2</v>
      </c>
      <c r="P43" s="2">
        <v>2</v>
      </c>
      <c r="Q43" s="2">
        <v>20</v>
      </c>
      <c r="R43" s="5" t="s">
        <v>24</v>
      </c>
      <c r="S43" s="2">
        <v>12</v>
      </c>
      <c r="T43" s="18" t="s">
        <v>69</v>
      </c>
    </row>
    <row r="44" spans="1:20" ht="14.4" x14ac:dyDescent="0.3">
      <c r="A44" s="19" t="s">
        <v>70</v>
      </c>
      <c r="B44" s="20" t="s">
        <v>26</v>
      </c>
      <c r="C44" s="21">
        <v>74</v>
      </c>
      <c r="D44" s="20" t="s">
        <v>27</v>
      </c>
      <c r="E44" s="22">
        <v>18</v>
      </c>
      <c r="F44" s="21">
        <v>30</v>
      </c>
      <c r="G44" s="21">
        <v>75</v>
      </c>
      <c r="H44" s="23">
        <f t="shared" si="0"/>
        <v>2.5</v>
      </c>
      <c r="I44" s="21">
        <v>48</v>
      </c>
      <c r="J44" s="21">
        <v>76</v>
      </c>
      <c r="K44" s="21">
        <v>51</v>
      </c>
      <c r="L44" s="24" t="s">
        <v>23</v>
      </c>
      <c r="M44" s="21">
        <v>19</v>
      </c>
      <c r="N44" s="21">
        <v>1</v>
      </c>
      <c r="O44" s="21">
        <v>3</v>
      </c>
      <c r="P44" s="21">
        <v>3</v>
      </c>
      <c r="Q44" s="21">
        <v>18</v>
      </c>
      <c r="R44" s="20" t="s">
        <v>24</v>
      </c>
      <c r="S44" s="21">
        <v>12</v>
      </c>
      <c r="T44" s="25" t="s">
        <v>69</v>
      </c>
    </row>
    <row r="45" spans="1:20" ht="14.4" x14ac:dyDescent="0.3">
      <c r="A45" s="19" t="s">
        <v>71</v>
      </c>
      <c r="B45" s="20" t="s">
        <v>26</v>
      </c>
      <c r="C45" s="21">
        <v>52</v>
      </c>
      <c r="D45" s="20" t="s">
        <v>27</v>
      </c>
      <c r="E45" s="22">
        <v>24</v>
      </c>
      <c r="F45" s="21">
        <v>30</v>
      </c>
      <c r="G45" s="21">
        <v>75</v>
      </c>
      <c r="H45" s="23">
        <f t="shared" si="0"/>
        <v>2.5</v>
      </c>
      <c r="I45" s="21">
        <v>41</v>
      </c>
      <c r="J45" s="21">
        <v>68</v>
      </c>
      <c r="K45" s="21">
        <v>51</v>
      </c>
      <c r="L45" s="24" t="s">
        <v>23</v>
      </c>
      <c r="M45" s="21">
        <v>19</v>
      </c>
      <c r="N45" s="21">
        <v>1</v>
      </c>
      <c r="O45" s="21">
        <v>3</v>
      </c>
      <c r="P45" s="21">
        <v>4</v>
      </c>
      <c r="Q45" s="21">
        <v>8</v>
      </c>
      <c r="R45" s="20" t="s">
        <v>24</v>
      </c>
      <c r="S45" s="21">
        <v>12</v>
      </c>
      <c r="T45" s="25" t="s">
        <v>69</v>
      </c>
    </row>
    <row r="46" spans="1:20" ht="14.4" x14ac:dyDescent="0.3">
      <c r="A46" s="19" t="s">
        <v>72</v>
      </c>
      <c r="B46" s="20" t="s">
        <v>21</v>
      </c>
      <c r="C46" s="21">
        <v>78</v>
      </c>
      <c r="D46" s="20" t="s">
        <v>27</v>
      </c>
      <c r="E46" s="22">
        <v>30.93</v>
      </c>
      <c r="F46" s="21">
        <v>6</v>
      </c>
      <c r="G46" s="21">
        <v>4</v>
      </c>
      <c r="H46" s="23">
        <f t="shared" si="0"/>
        <v>0.66666666666666663</v>
      </c>
      <c r="I46" s="21">
        <v>89</v>
      </c>
      <c r="J46" s="21">
        <v>79</v>
      </c>
      <c r="K46" s="21">
        <v>84</v>
      </c>
      <c r="L46" s="21">
        <v>67</v>
      </c>
      <c r="M46" s="21">
        <v>19</v>
      </c>
      <c r="N46" s="21">
        <v>0</v>
      </c>
      <c r="O46" s="21">
        <v>1</v>
      </c>
      <c r="P46" s="21">
        <v>2</v>
      </c>
      <c r="Q46" s="21">
        <v>9</v>
      </c>
      <c r="R46" s="20" t="s">
        <v>24</v>
      </c>
      <c r="S46" s="21">
        <v>12</v>
      </c>
      <c r="T46" s="25" t="s">
        <v>69</v>
      </c>
    </row>
    <row r="47" spans="1:20" ht="14.4" x14ac:dyDescent="0.3">
      <c r="A47" s="19" t="s">
        <v>73</v>
      </c>
      <c r="B47" s="20" t="s">
        <v>26</v>
      </c>
      <c r="C47" s="21">
        <v>77</v>
      </c>
      <c r="D47" s="20" t="s">
        <v>27</v>
      </c>
      <c r="E47" s="22">
        <v>19</v>
      </c>
      <c r="F47" s="21">
        <v>30</v>
      </c>
      <c r="G47" s="21">
        <v>60</v>
      </c>
      <c r="H47" s="23">
        <f t="shared" si="0"/>
        <v>2</v>
      </c>
      <c r="I47" s="21">
        <v>51</v>
      </c>
      <c r="J47" s="21">
        <v>63</v>
      </c>
      <c r="K47" s="21">
        <v>67</v>
      </c>
      <c r="L47" s="24" t="s">
        <v>23</v>
      </c>
      <c r="M47" s="21">
        <v>19</v>
      </c>
      <c r="N47" s="21">
        <v>0</v>
      </c>
      <c r="O47" s="21">
        <v>2</v>
      </c>
      <c r="P47" s="21">
        <v>3</v>
      </c>
      <c r="Q47" s="21">
        <v>6</v>
      </c>
      <c r="R47" s="20" t="s">
        <v>24</v>
      </c>
      <c r="S47" s="21">
        <v>12</v>
      </c>
      <c r="T47" s="25" t="s">
        <v>69</v>
      </c>
    </row>
    <row r="48" spans="1:20" ht="14.4" x14ac:dyDescent="0.3">
      <c r="A48" s="17" t="s">
        <v>74</v>
      </c>
      <c r="B48" s="5" t="s">
        <v>21</v>
      </c>
      <c r="C48" s="2">
        <v>50</v>
      </c>
      <c r="D48" s="5" t="s">
        <v>27</v>
      </c>
      <c r="E48" s="3">
        <v>28</v>
      </c>
      <c r="F48" s="2">
        <v>2</v>
      </c>
      <c r="G48" s="2">
        <v>3</v>
      </c>
      <c r="H48" s="4">
        <f t="shared" si="0"/>
        <v>1.5</v>
      </c>
      <c r="I48" s="2">
        <v>97</v>
      </c>
      <c r="J48" s="2">
        <v>92</v>
      </c>
      <c r="K48" s="2">
        <v>85</v>
      </c>
      <c r="L48" s="2">
        <v>68</v>
      </c>
      <c r="M48" s="2">
        <v>19</v>
      </c>
      <c r="N48" s="2">
        <v>0</v>
      </c>
      <c r="O48" s="2">
        <v>3</v>
      </c>
      <c r="P48" s="2">
        <v>1</v>
      </c>
      <c r="Q48" s="2">
        <v>12</v>
      </c>
      <c r="R48" s="5" t="s">
        <v>30</v>
      </c>
      <c r="S48" s="2">
        <v>13</v>
      </c>
      <c r="T48" s="18"/>
    </row>
    <row r="49" spans="1:25" ht="14.4" x14ac:dyDescent="0.3">
      <c r="A49" s="19" t="s">
        <v>75</v>
      </c>
      <c r="B49" s="20" t="s">
        <v>26</v>
      </c>
      <c r="C49" s="21">
        <v>56</v>
      </c>
      <c r="D49" s="20" t="s">
        <v>27</v>
      </c>
      <c r="E49" s="22">
        <v>24</v>
      </c>
      <c r="F49" s="21">
        <v>1</v>
      </c>
      <c r="G49" s="21">
        <v>6</v>
      </c>
      <c r="H49" s="23">
        <f t="shared" si="0"/>
        <v>6</v>
      </c>
      <c r="I49" s="21">
        <v>83</v>
      </c>
      <c r="J49" s="21">
        <v>102</v>
      </c>
      <c r="K49" s="21">
        <v>70</v>
      </c>
      <c r="L49" s="21">
        <v>69</v>
      </c>
      <c r="M49" s="21">
        <v>19</v>
      </c>
      <c r="N49" s="21">
        <v>2</v>
      </c>
      <c r="O49" s="21">
        <v>6</v>
      </c>
      <c r="P49" s="21">
        <v>2</v>
      </c>
      <c r="Q49" s="21">
        <v>17</v>
      </c>
      <c r="R49" s="20" t="s">
        <v>24</v>
      </c>
      <c r="S49" s="21">
        <v>13</v>
      </c>
      <c r="T49" s="25"/>
    </row>
    <row r="50" spans="1:25" ht="14.4" x14ac:dyDescent="0.3">
      <c r="A50" s="17" t="s">
        <v>76</v>
      </c>
      <c r="B50" s="5" t="s">
        <v>26</v>
      </c>
      <c r="C50" s="2">
        <v>71</v>
      </c>
      <c r="D50" s="5" t="s">
        <v>27</v>
      </c>
      <c r="E50" s="3">
        <v>15</v>
      </c>
      <c r="F50" s="2">
        <v>9</v>
      </c>
      <c r="G50" s="2">
        <v>2</v>
      </c>
      <c r="H50" s="4">
        <f t="shared" si="0"/>
        <v>0.22222222222222221</v>
      </c>
      <c r="I50" s="2">
        <v>44</v>
      </c>
      <c r="J50" s="2">
        <v>62</v>
      </c>
      <c r="K50" s="2">
        <v>59</v>
      </c>
      <c r="L50" s="2">
        <v>48</v>
      </c>
      <c r="M50" s="2">
        <v>19</v>
      </c>
      <c r="N50" s="2">
        <v>1</v>
      </c>
      <c r="O50" s="2">
        <v>1</v>
      </c>
      <c r="P50" s="2">
        <v>4</v>
      </c>
      <c r="Q50" s="7" t="s">
        <v>23</v>
      </c>
      <c r="R50" s="5" t="s">
        <v>24</v>
      </c>
      <c r="S50" s="2">
        <v>14</v>
      </c>
      <c r="T50" s="18" t="s">
        <v>77</v>
      </c>
    </row>
    <row r="51" spans="1:25" ht="14.4" x14ac:dyDescent="0.3">
      <c r="A51" s="17" t="s">
        <v>78</v>
      </c>
      <c r="B51" s="5" t="s">
        <v>26</v>
      </c>
      <c r="C51" s="2">
        <v>50</v>
      </c>
      <c r="D51" s="5" t="s">
        <v>27</v>
      </c>
      <c r="E51" s="3">
        <v>21</v>
      </c>
      <c r="F51" s="2">
        <v>1</v>
      </c>
      <c r="G51" s="2">
        <v>1</v>
      </c>
      <c r="H51" s="4">
        <f t="shared" si="0"/>
        <v>1</v>
      </c>
      <c r="I51" s="7" t="s">
        <v>23</v>
      </c>
      <c r="J51" s="7" t="s">
        <v>23</v>
      </c>
      <c r="K51" s="7" t="s">
        <v>23</v>
      </c>
      <c r="L51" s="7" t="s">
        <v>23</v>
      </c>
      <c r="M51" s="2">
        <v>10</v>
      </c>
      <c r="N51" s="2">
        <v>0</v>
      </c>
      <c r="O51" s="2">
        <v>1</v>
      </c>
      <c r="P51" s="2">
        <v>1</v>
      </c>
      <c r="Q51" s="2">
        <v>8</v>
      </c>
      <c r="R51" s="5" t="s">
        <v>24</v>
      </c>
      <c r="S51" s="2">
        <v>15</v>
      </c>
      <c r="T51" s="18" t="s">
        <v>79</v>
      </c>
    </row>
    <row r="52" spans="1:25" ht="15" thickBot="1" x14ac:dyDescent="0.35">
      <c r="A52" s="27" t="s">
        <v>80</v>
      </c>
      <c r="B52" s="28" t="s">
        <v>21</v>
      </c>
      <c r="C52" s="29">
        <v>80</v>
      </c>
      <c r="D52" s="28" t="s">
        <v>27</v>
      </c>
      <c r="E52" s="30">
        <v>20.76</v>
      </c>
      <c r="F52" s="29">
        <v>2</v>
      </c>
      <c r="G52" s="29">
        <v>2</v>
      </c>
      <c r="H52" s="31">
        <f t="shared" si="0"/>
        <v>1</v>
      </c>
      <c r="I52" s="29">
        <v>92</v>
      </c>
      <c r="J52" s="32" t="s">
        <v>23</v>
      </c>
      <c r="K52" s="29">
        <v>76</v>
      </c>
      <c r="L52" s="32" t="s">
        <v>23</v>
      </c>
      <c r="M52" s="29">
        <v>19</v>
      </c>
      <c r="N52" s="29">
        <v>0</v>
      </c>
      <c r="O52" s="29">
        <v>2</v>
      </c>
      <c r="P52" s="29">
        <v>3</v>
      </c>
      <c r="Q52" s="29">
        <v>4</v>
      </c>
      <c r="R52" s="28" t="s">
        <v>24</v>
      </c>
      <c r="S52" s="29">
        <v>15</v>
      </c>
      <c r="T52" s="33" t="s">
        <v>79</v>
      </c>
    </row>
    <row r="53" spans="1:25" ht="14.4" x14ac:dyDescent="0.3">
      <c r="A53" s="13" t="s">
        <v>81</v>
      </c>
      <c r="B53" s="13"/>
      <c r="C53" s="13">
        <f>AVERAGE(C6:C52)</f>
        <v>64.936170212765958</v>
      </c>
      <c r="D53" s="13"/>
      <c r="E53" s="13">
        <f t="shared" ref="E53:Q53" si="1">AVERAGE(E6:E52)</f>
        <v>24.425319148936172</v>
      </c>
      <c r="F53" s="13">
        <f t="shared" si="1"/>
        <v>8.6382978723404253</v>
      </c>
      <c r="G53" s="13">
        <f t="shared" si="1"/>
        <v>12.606382978723405</v>
      </c>
      <c r="H53" s="13">
        <f t="shared" si="1"/>
        <v>1.1091523134076324</v>
      </c>
      <c r="I53" s="13">
        <f t="shared" si="1"/>
        <v>83.69047619047619</v>
      </c>
      <c r="J53" s="13">
        <f t="shared" si="1"/>
        <v>101.21951219512195</v>
      </c>
      <c r="K53" s="13">
        <f t="shared" si="1"/>
        <v>70.38095238095238</v>
      </c>
      <c r="L53" s="13">
        <f t="shared" si="1"/>
        <v>76.959999999999994</v>
      </c>
      <c r="M53" s="13">
        <f t="shared" si="1"/>
        <v>13.369565217391305</v>
      </c>
      <c r="N53" s="13">
        <f t="shared" si="1"/>
        <v>0.21276595744680851</v>
      </c>
      <c r="O53" s="13">
        <f t="shared" si="1"/>
        <v>1.4042553191489362</v>
      </c>
      <c r="P53" s="13">
        <f t="shared" si="1"/>
        <v>1.8936170212765957</v>
      </c>
      <c r="Q53" s="13">
        <f t="shared" si="1"/>
        <v>7.2325581395348841</v>
      </c>
      <c r="R53" s="13"/>
      <c r="S53" s="13"/>
      <c r="T53" s="13"/>
      <c r="U53" s="9"/>
      <c r="V53" s="9"/>
      <c r="W53" s="9"/>
      <c r="X53" s="9"/>
      <c r="Y53" s="9"/>
    </row>
    <row r="54" spans="1:25" ht="14.4" x14ac:dyDescent="0.3">
      <c r="A54" s="8" t="s">
        <v>82</v>
      </c>
      <c r="B54" s="10"/>
      <c r="C54" s="10">
        <f>STDEV(C6:C52)</f>
        <v>12.412133361316002</v>
      </c>
      <c r="D54" s="10"/>
      <c r="E54" s="10">
        <f t="shared" ref="E54:Q54" si="2">STDEV(E6:E52)</f>
        <v>3.9910818251521829</v>
      </c>
      <c r="F54" s="10">
        <f t="shared" si="2"/>
        <v>10.389010774172146</v>
      </c>
      <c r="G54" s="10">
        <f t="shared" si="2"/>
        <v>21.4298491976203</v>
      </c>
      <c r="H54" s="10">
        <f t="shared" si="2"/>
        <v>1.1931932629535218</v>
      </c>
      <c r="I54" s="10">
        <f t="shared" si="2"/>
        <v>26.939397294612601</v>
      </c>
      <c r="J54" s="10">
        <f t="shared" si="2"/>
        <v>20.630695813667995</v>
      </c>
      <c r="K54" s="10">
        <f t="shared" si="2"/>
        <v>16.174283082016011</v>
      </c>
      <c r="L54" s="10">
        <f t="shared" si="2"/>
        <v>21.196461968923014</v>
      </c>
      <c r="M54" s="10">
        <f t="shared" si="2"/>
        <v>6.8551965549328555</v>
      </c>
      <c r="N54" s="10">
        <f t="shared" si="2"/>
        <v>0.50802987813393485</v>
      </c>
      <c r="O54" s="10">
        <f t="shared" si="2"/>
        <v>1.2964764031133722</v>
      </c>
      <c r="P54" s="10">
        <f t="shared" si="2"/>
        <v>1.0679937011944096</v>
      </c>
      <c r="Q54" s="10">
        <f t="shared" si="2"/>
        <v>4.5399664845748724</v>
      </c>
      <c r="R54" s="10"/>
      <c r="S54" s="10"/>
      <c r="T54" s="10"/>
      <c r="U54" s="9"/>
      <c r="V54" s="9"/>
      <c r="W54" s="9"/>
      <c r="X54" s="9"/>
      <c r="Y54" s="9"/>
    </row>
    <row r="55" spans="1:25" ht="14.4" x14ac:dyDescent="0.3">
      <c r="A55" s="8" t="s">
        <v>83</v>
      </c>
      <c r="B55" s="10"/>
      <c r="C55" s="10">
        <f>MEDIAN(C6:C52)</f>
        <v>66</v>
      </c>
      <c r="D55" s="10"/>
      <c r="E55" s="10">
        <f t="shared" ref="E55:Q55" si="3">MEDIAN(E6:E52)</f>
        <v>24</v>
      </c>
      <c r="F55" s="10">
        <f t="shared" si="3"/>
        <v>3</v>
      </c>
      <c r="G55" s="10">
        <f t="shared" si="3"/>
        <v>2</v>
      </c>
      <c r="H55" s="10">
        <f t="shared" si="3"/>
        <v>1</v>
      </c>
      <c r="I55" s="10">
        <f t="shared" si="3"/>
        <v>87.5</v>
      </c>
      <c r="J55" s="10">
        <f t="shared" si="3"/>
        <v>101</v>
      </c>
      <c r="K55" s="10">
        <f t="shared" si="3"/>
        <v>72</v>
      </c>
      <c r="L55" s="10">
        <f t="shared" si="3"/>
        <v>73</v>
      </c>
      <c r="M55" s="10">
        <f t="shared" si="3"/>
        <v>19</v>
      </c>
      <c r="N55" s="10">
        <f t="shared" si="3"/>
        <v>0</v>
      </c>
      <c r="O55" s="10">
        <f t="shared" si="3"/>
        <v>1</v>
      </c>
      <c r="P55" s="10">
        <f t="shared" si="3"/>
        <v>1</v>
      </c>
      <c r="Q55" s="10">
        <f t="shared" si="3"/>
        <v>6</v>
      </c>
      <c r="R55" s="10"/>
      <c r="S55" s="10"/>
      <c r="T55" s="10"/>
      <c r="U55" s="9"/>
      <c r="V55" s="9"/>
      <c r="W55" s="9"/>
      <c r="X55" s="9"/>
      <c r="Y55" s="9"/>
    </row>
    <row r="56" spans="1:25" ht="14.4" x14ac:dyDescent="0.3">
      <c r="A56" s="8" t="s">
        <v>84</v>
      </c>
      <c r="B56" s="10"/>
      <c r="C56" s="10">
        <f>MIN(C6:C52)</f>
        <v>31</v>
      </c>
      <c r="D56" s="10"/>
      <c r="E56" s="10">
        <f t="shared" ref="E56:Q56" si="4">MIN(E6:E52)</f>
        <v>15</v>
      </c>
      <c r="F56" s="10">
        <f t="shared" si="4"/>
        <v>1</v>
      </c>
      <c r="G56" s="10">
        <f t="shared" si="4"/>
        <v>0</v>
      </c>
      <c r="H56" s="10">
        <f t="shared" si="4"/>
        <v>0</v>
      </c>
      <c r="I56" s="10">
        <f t="shared" si="4"/>
        <v>24</v>
      </c>
      <c r="J56" s="10">
        <f t="shared" si="4"/>
        <v>62</v>
      </c>
      <c r="K56" s="10">
        <f t="shared" si="4"/>
        <v>23</v>
      </c>
      <c r="L56" s="10">
        <f t="shared" si="4"/>
        <v>40</v>
      </c>
      <c r="M56" s="10">
        <f t="shared" si="4"/>
        <v>1</v>
      </c>
      <c r="N56" s="10">
        <f t="shared" si="4"/>
        <v>0</v>
      </c>
      <c r="O56" s="10">
        <f t="shared" si="4"/>
        <v>0</v>
      </c>
      <c r="P56" s="10">
        <f t="shared" si="4"/>
        <v>1</v>
      </c>
      <c r="Q56" s="10">
        <f t="shared" si="4"/>
        <v>1</v>
      </c>
      <c r="R56" s="10"/>
      <c r="S56" s="10"/>
      <c r="T56" s="10"/>
      <c r="U56" s="9"/>
      <c r="V56" s="9"/>
      <c r="W56" s="9"/>
      <c r="X56" s="9"/>
      <c r="Y56" s="9"/>
    </row>
    <row r="57" spans="1:25" ht="14.4" x14ac:dyDescent="0.3">
      <c r="A57" s="8" t="s">
        <v>85</v>
      </c>
      <c r="B57" s="10"/>
      <c r="C57" s="10">
        <f>MAX(C6:C52)</f>
        <v>86</v>
      </c>
      <c r="D57" s="10"/>
      <c r="E57" s="10">
        <f t="shared" ref="E57:Q57" si="5">MAX(E6:E52)</f>
        <v>32</v>
      </c>
      <c r="F57" s="10">
        <f t="shared" si="5"/>
        <v>30</v>
      </c>
      <c r="G57" s="10">
        <f t="shared" si="5"/>
        <v>75</v>
      </c>
      <c r="H57" s="10">
        <f t="shared" si="5"/>
        <v>6</v>
      </c>
      <c r="I57" s="10">
        <f t="shared" si="5"/>
        <v>129</v>
      </c>
      <c r="J57" s="10">
        <f t="shared" si="5"/>
        <v>154</v>
      </c>
      <c r="K57" s="10">
        <f t="shared" si="5"/>
        <v>109</v>
      </c>
      <c r="L57" s="10">
        <f t="shared" si="5"/>
        <v>120</v>
      </c>
      <c r="M57" s="10">
        <f t="shared" si="5"/>
        <v>19</v>
      </c>
      <c r="N57" s="10">
        <f t="shared" si="5"/>
        <v>2</v>
      </c>
      <c r="O57" s="10">
        <f t="shared" si="5"/>
        <v>6</v>
      </c>
      <c r="P57" s="10">
        <f t="shared" si="5"/>
        <v>4</v>
      </c>
      <c r="Q57" s="10">
        <f t="shared" si="5"/>
        <v>20</v>
      </c>
      <c r="R57" s="10"/>
      <c r="S57" s="10"/>
      <c r="T57" s="10"/>
      <c r="U57" s="9"/>
      <c r="V57" s="9"/>
      <c r="W57" s="9"/>
      <c r="X57" s="9"/>
      <c r="Y57" s="9"/>
    </row>
    <row r="58" spans="1:25" ht="14.4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</row>
    <row r="59" spans="1:25" ht="14.4" x14ac:dyDescent="0.3">
      <c r="A59" s="11" t="s">
        <v>88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10"/>
      <c r="R59" s="6"/>
      <c r="S59" s="6"/>
      <c r="T59" s="6"/>
    </row>
    <row r="60" spans="1:25" ht="14.4" x14ac:dyDescent="0.3">
      <c r="A60" s="6"/>
      <c r="B60" s="6"/>
      <c r="C60" s="6"/>
      <c r="D60" s="6"/>
      <c r="E60" s="6"/>
      <c r="F60" s="6"/>
      <c r="G60" s="6"/>
      <c r="H60" s="6"/>
      <c r="I60" s="10"/>
      <c r="J60" s="10"/>
      <c r="K60" s="10"/>
      <c r="L60" s="10"/>
      <c r="M60" s="6"/>
      <c r="N60" s="6"/>
      <c r="O60" s="6"/>
      <c r="P60" s="6"/>
      <c r="Q60" s="6"/>
      <c r="R60" s="6"/>
      <c r="S60" s="6"/>
      <c r="T60" s="6"/>
    </row>
    <row r="61" spans="1:25" ht="14.4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</row>
    <row r="62" spans="1:25" ht="14.4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</row>
    <row r="63" spans="1:25" ht="14.4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</row>
    <row r="64" spans="1:25" ht="14.4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</row>
    <row r="65" spans="1:20" ht="14.4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</row>
    <row r="66" spans="1:20" ht="14.4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</row>
    <row r="67" spans="1:20" ht="14.4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</row>
    <row r="68" spans="1:20" ht="14.4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</row>
    <row r="69" spans="1:20" ht="14.4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</row>
    <row r="70" spans="1:20" ht="14.4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</row>
    <row r="71" spans="1:20" ht="14.4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</row>
    <row r="72" spans="1:20" ht="14.4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</row>
    <row r="73" spans="1:20" ht="14.4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</row>
    <row r="74" spans="1:20" ht="14.4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</row>
    <row r="75" spans="1:20" ht="14.4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</row>
    <row r="76" spans="1:20" ht="14.4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</row>
    <row r="77" spans="1:20" ht="14.4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</row>
    <row r="78" spans="1:20" ht="14.4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</row>
    <row r="79" spans="1:20" ht="14.4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</row>
    <row r="80" spans="1:20" ht="14.4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</row>
  </sheetData>
  <hyperlinks>
    <hyperlink ref="A5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Julija</dc:creator>
  <cp:lastModifiedBy>Julija</cp:lastModifiedBy>
  <dcterms:created xsi:type="dcterms:W3CDTF">2023-11-21T15:06:44Z</dcterms:created>
  <dcterms:modified xsi:type="dcterms:W3CDTF">2023-11-21T16:02:03Z</dcterms:modified>
</cp:coreProperties>
</file>